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80" activeTab="3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fullCalcOnLoad="1"/>
</workbook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<sst xmlns="http://schemas.openxmlformats.org/spreadsheetml/2006/main" count="107" uniqueCount="91">
  <si>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</si>
  <si>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</si>
  <si>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</si>
  <si>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</si>
  <si>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</si>
  <si>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</si>
  <si>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</si>
  <si>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</si>
  <si>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</si>
  <si>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</si>
  <si>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</si>
  <si>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</si>
  <si>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</si>
  <si>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</si>
  <si>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</si>
  <si>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</si>
  <si>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</si>
  <si>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</si>
  <si>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</si>
  <si>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</si>
  <si>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</si>
  <si>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</si>
  <si>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</si>
  <si>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</si>
  <si>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</si>
  <si>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</si>
  <si>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</si>
  <si>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</si>
  <si>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</si>
  <si>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</si>
  <si>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</si>
  <si>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</si>
  <si>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</si>
  <si>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</si>
  <si>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</si>
  <si>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</si>
  <si>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</si>
  <si>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</si>
  <si>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</si>
  <si>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</si>
  <si>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</si>
  <si>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</si>
  <si>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</si>
  <si>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</si>
  <si>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</si>
  <si>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</si>
  <si>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</si>
  <si>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</si>
  <si>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</si>
  <si>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</si>
  <si>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</si>
  <si>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</si>
  <si>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</si>
  <si>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</si>
  <si>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</si>
  <si>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</si>
  <si>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</si>
  <si>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</si>
  <si>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</si>
  <si>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</si>
  <si>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</si>
  <si>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</si>
  <si>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</si>
  <si>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</si>
  <si>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</si>
  <si>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</si>
  <si>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</si>
  <si>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</si>
  <si>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</si>
  <si>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indexed="8"/>
        <rFont val="Times New Roman"/>
        <family val="1"/>
      </rPr>
      <t>Tabela pomocnicza nr 1</t>
    </r>
    <r>
      <rPr>
        <sz val="10"/>
        <color indexed="8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</si>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</sst>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/>
    </xf>
    <xf numFmtId="0" fontId="38" fillId="36" borderId="10" xfId="0" applyFont="1" applyFill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9" fontId="37" fillId="0" borderId="10" xfId="52" applyFont="1" applyBorder="1" applyAlignment="1">
      <alignment horizontal="right" vertical="center"/>
    </xf>
    <xf numFmtId="0" fontId="38" fillId="38" borderId="10" xfId="0" applyFont="1" applyFill="1" applyBorder="1" applyAlignment="1" applyProtection="1">
      <alignment vertical="top" wrapText="1"/>
      <protection locked="0"/>
    </xf>
    <xf numFmtId="0" fontId="38" fillId="0" borderId="10" xfId="0" applyFont="1" applyBorder="1" applyAlignment="1" applyProtection="1">
      <alignment horizontal="justify" vertical="center" wrapText="1"/>
      <protection locked="0"/>
    </xf>
    <xf numFmtId="0" fontId="37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7" fillId="37" borderId="10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righ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39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38" fillId="40" borderId="10" xfId="0" applyFont="1" applyFill="1" applyBorder="1" applyAlignment="1">
      <alignment horizontal="center" vertical="center"/>
    </xf>
    <xf numFmtId="164" fontId="38" fillId="40" borderId="10" xfId="0" applyNumberFormat="1" applyFont="1" applyFill="1" applyBorder="1" applyAlignment="1">
      <alignment horizontal="center" vertical="center" wrapText="1"/>
    </xf>
    <xf numFmtId="9" fontId="37" fillId="40" borderId="10" xfId="52" applyFont="1" applyFill="1" applyBorder="1" applyAlignment="1">
      <alignment horizontal="right" vertical="center"/>
    </xf>
    <xf numFmtId="0" fontId="37" fillId="40" borderId="10" xfId="0" applyFont="1" applyFill="1" applyBorder="1" applyAlignment="1" applyProtection="1">
      <alignment vertical="center" wrapText="1"/>
      <protection/>
    </xf>
    <xf numFmtId="0" fontId="39" fillId="40" borderId="10" xfId="0" applyFont="1" applyFill="1" applyBorder="1" applyAlignment="1" applyProtection="1">
      <alignment vertical="center" wrapText="1"/>
      <protection/>
    </xf>
    <xf numFmtId="0" fontId="37" fillId="39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10" fontId="4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/>
      <protection locked="0"/>
    </xf>
    <xf numFmtId="0" fontId="38" fillId="33" borderId="10" xfId="0" applyFont="1" applyFill="1" applyBorder="1" applyAlignment="1" applyProtection="1">
      <alignment horizontal="left" vertical="center" wrapText="1" indent="2"/>
      <protection locked="0"/>
    </xf>
    <xf numFmtId="0" fontId="38" fillId="0" borderId="0" xfId="0" applyFont="1" applyAlignment="1" applyProtection="1">
      <alignment/>
      <protection/>
    </xf>
    <xf numFmtId="0" fontId="38" fillId="37" borderId="10" xfId="0" applyFont="1" applyFill="1" applyBorder="1" applyAlignment="1" applyProtection="1">
      <alignment horizontal="justify" vertical="center" wrapText="1"/>
      <protection/>
    </xf>
    <xf numFmtId="0" fontId="38" fillId="37" borderId="10" xfId="0" applyFont="1" applyFill="1" applyBorder="1" applyAlignment="1" applyProtection="1">
      <alignment horizontal="center" vertical="center" wrapText="1"/>
      <protection/>
    </xf>
    <xf numFmtId="0" fontId="38" fillId="41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38" fillId="37" borderId="10" xfId="0" applyFont="1" applyFill="1" applyBorder="1" applyAlignment="1" applyProtection="1">
      <alignment horizontal="left" vertical="center" wrapText="1" indent="2"/>
      <protection/>
    </xf>
    <xf numFmtId="0" fontId="38" fillId="42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38" fillId="39" borderId="10" xfId="0" applyFont="1" applyFill="1" applyBorder="1" applyAlignment="1" applyProtection="1">
      <alignment vertical="center" wrapText="1"/>
      <protection/>
    </xf>
    <xf numFmtId="0" fontId="38" fillId="0" borderId="10" xfId="0" applyFont="1" applyBorder="1" applyAlignment="1" applyProtection="1">
      <alignment/>
      <protection/>
    </xf>
    <xf numFmtId="0" fontId="38" fillId="3" borderId="0" xfId="0" applyFont="1" applyFill="1" applyBorder="1" applyAlignment="1" applyProtection="1">
      <alignment/>
      <protection locked="0"/>
    </xf>
    <xf numFmtId="0" fontId="38" fillId="3" borderId="0" xfId="0" applyFont="1" applyFill="1" applyBorder="1" applyAlignment="1" applyProtection="1">
      <alignment/>
      <protection/>
    </xf>
    <xf numFmtId="0" fontId="38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38" fillId="39" borderId="0" xfId="0" applyFont="1" applyFill="1" applyAlignment="1">
      <alignment/>
    </xf>
    <xf numFmtId="0" fontId="38" fillId="39" borderId="10" xfId="0" applyFont="1" applyFill="1" applyBorder="1" applyAlignment="1">
      <alignment/>
    </xf>
    <xf numFmtId="0" fontId="41" fillId="39" borderId="10" xfId="0" applyFont="1" applyFill="1" applyBorder="1" applyAlignment="1">
      <alignment/>
    </xf>
    <xf numFmtId="0" fontId="38" fillId="39" borderId="0" xfId="0" applyFont="1" applyFill="1" applyBorder="1" applyAlignment="1" applyProtection="1">
      <alignment/>
      <protection locked="0"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Border="1" applyAlignment="1">
      <alignment/>
    </xf>
    <xf numFmtId="0" fontId="38" fillId="39" borderId="0" xfId="0" applyFont="1" applyFill="1" applyBorder="1" applyAlignment="1">
      <alignment/>
    </xf>
    <xf numFmtId="0" fontId="39" fillId="37" borderId="10" xfId="0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8" fillId="39" borderId="10" xfId="0" applyFont="1" applyFill="1" applyBorder="1" applyAlignment="1">
      <alignment wrapText="1"/>
    </xf>
    <xf numFmtId="0" fontId="38" fillId="39" borderId="1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top"/>
      <protection locked="0"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 wrapText="1"/>
    </xf>
    <xf numFmtId="0" fontId="38" fillId="39" borderId="12" xfId="0" applyFont="1" applyFill="1" applyBorder="1" applyAlignment="1">
      <alignment horizont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7" fillId="39" borderId="1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39" borderId="10" xfId="0" applyFont="1" applyFill="1" applyBorder="1" applyAlignment="1">
      <alignment vertical="center" wrapText="1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0" borderId="21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justify" vertical="top" wrapText="1"/>
      <protection locked="0"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38" fillId="37" borderId="10" xfId="0" applyFont="1" applyFill="1" applyBorder="1" applyAlignment="1" applyProtection="1">
      <alignment horizontal="justify" vertical="center" wrapText="1"/>
      <protection/>
    </xf>
    <xf numFmtId="0" fontId="38" fillId="0" borderId="10" xfId="0" applyFont="1" applyBorder="1" applyAlignment="1" applyProtection="1">
      <alignment horizontal="center"/>
      <protection/>
    </xf>
    <xf numFmtId="8" fontId="38" fillId="36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view="pageBreakPreview" zoomScale="115" zoomScaleSheetLayoutView="115" zoomScalePageLayoutView="0" workbookViewId="0" topLeftCell="A1">
      <selection activeCell="B16" sqref="B16:H26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71" t="s">
        <v>47</v>
      </c>
      <c r="C1" s="71"/>
      <c r="D1" s="71"/>
      <c r="E1" s="71"/>
      <c r="F1" s="38"/>
      <c r="G1" s="38"/>
      <c r="H1" s="38"/>
      <c r="I1" s="38"/>
    </row>
    <row r="2" spans="2:9" ht="27" customHeight="1">
      <c r="B2" s="72" t="s">
        <v>48</v>
      </c>
      <c r="C2" s="72"/>
      <c r="D2" s="72"/>
      <c r="E2" s="72"/>
      <c r="F2" s="38"/>
      <c r="G2" s="38"/>
      <c r="H2" s="38"/>
      <c r="I2" s="38"/>
    </row>
    <row r="3" spans="2:9" ht="51.75" customHeight="1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9" s="18" customFormat="1" ht="1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9" s="18" customFormat="1" ht="15">
      <c r="B5" s="14" t="s">
        <v>57</v>
      </c>
      <c r="C5" s="14"/>
      <c r="D5" s="22"/>
      <c r="E5" s="22"/>
      <c r="F5" s="22"/>
      <c r="G5" s="22"/>
      <c r="H5" s="22">
        <f>F5*G5</f>
        <v>0</v>
      </c>
      <c r="I5" s="54" t="s">
        <v>56</v>
      </c>
    </row>
    <row r="6" spans="2:9" s="18" customFormat="1" ht="15">
      <c r="B6" s="14" t="s">
        <v>58</v>
      </c>
      <c r="C6" s="14"/>
      <c r="D6" s="22"/>
      <c r="E6" s="22"/>
      <c r="F6" s="22"/>
      <c r="G6" s="22"/>
      <c r="H6" s="22">
        <f>F6*G6</f>
        <v>0</v>
      </c>
      <c r="I6" s="54" t="s">
        <v>56</v>
      </c>
    </row>
    <row r="7" spans="2:9" s="18" customFormat="1" ht="15">
      <c r="B7" s="14" t="s">
        <v>59</v>
      </c>
      <c r="C7" s="14"/>
      <c r="D7" s="22"/>
      <c r="E7" s="22"/>
      <c r="F7" s="22"/>
      <c r="G7" s="22"/>
      <c r="H7" s="22">
        <f>F7*G7</f>
        <v>0</v>
      </c>
      <c r="I7" s="54" t="s">
        <v>56</v>
      </c>
    </row>
    <row r="8" spans="2:9" s="18" customFormat="1" ht="15">
      <c r="B8" s="14" t="s">
        <v>60</v>
      </c>
      <c r="C8" s="14"/>
      <c r="D8" s="22"/>
      <c r="E8" s="22"/>
      <c r="F8" s="22"/>
      <c r="G8" s="22"/>
      <c r="H8" s="22">
        <f>F8*G8</f>
        <v>0</v>
      </c>
      <c r="I8" s="54" t="s">
        <v>56</v>
      </c>
    </row>
    <row r="9" spans="2:9" s="18" customFormat="1" ht="15">
      <c r="B9" s="14" t="s">
        <v>61</v>
      </c>
      <c r="C9" s="14"/>
      <c r="D9" s="22"/>
      <c r="E9" s="22"/>
      <c r="F9" s="22"/>
      <c r="G9" s="22"/>
      <c r="H9" s="22">
        <f>F9*G9</f>
        <v>0</v>
      </c>
      <c r="I9" s="54" t="s">
        <v>56</v>
      </c>
    </row>
    <row r="10" spans="2:10" ht="1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0" ht="15">
      <c r="B11" s="66" t="s">
        <v>63</v>
      </c>
      <c r="C11" s="66"/>
      <c r="D11" s="66"/>
      <c r="E11" s="66"/>
      <c r="F11" s="66"/>
      <c r="G11" s="66"/>
      <c r="H11" s="24"/>
      <c r="I11" s="55">
        <f aca="true" t="shared" si="0" ref="I11:I33">IF(H11=suma1,IF(H11&gt;0,"wybierz z listy",""),"")</f>
      </c>
      <c r="J11" s="18"/>
    </row>
    <row r="12" spans="2:10" ht="15">
      <c r="B12" s="66" t="s">
        <v>64</v>
      </c>
      <c r="C12" s="66"/>
      <c r="D12" s="66"/>
      <c r="E12" s="66"/>
      <c r="F12" s="66"/>
      <c r="G12" s="66"/>
      <c r="H12" s="23"/>
      <c r="I12" s="55">
        <f t="shared" si="0"/>
      </c>
      <c r="J12" s="18"/>
    </row>
    <row r="13" spans="2:10" ht="15">
      <c r="B13" s="66" t="s">
        <v>66</v>
      </c>
      <c r="C13" s="66"/>
      <c r="D13" s="66"/>
      <c r="E13" s="66"/>
      <c r="F13" s="66"/>
      <c r="G13" s="66"/>
      <c r="H13" s="23"/>
      <c r="I13" s="55">
        <f t="shared" si="0"/>
      </c>
      <c r="J13" s="18"/>
    </row>
    <row r="14" spans="2:16" ht="15" customHeight="1">
      <c r="B14" s="67"/>
      <c r="C14" s="67"/>
      <c r="D14" s="67"/>
      <c r="E14" s="67"/>
      <c r="F14" s="67"/>
      <c r="G14" s="67"/>
      <c r="H14" s="67"/>
      <c r="I14" s="55">
        <f t="shared" si="0"/>
      </c>
      <c r="J14" s="18"/>
      <c r="N14" s="38" t="s">
        <v>56</v>
      </c>
      <c r="O14" s="38"/>
      <c r="P14" s="38"/>
    </row>
    <row r="15" spans="2:16" ht="30.75" customHeight="1">
      <c r="B15" s="68" t="s">
        <v>68</v>
      </c>
      <c r="C15" s="69"/>
      <c r="D15" s="69"/>
      <c r="E15" s="69"/>
      <c r="F15" s="69"/>
      <c r="G15" s="69"/>
      <c r="H15" s="69"/>
      <c r="I15" s="55">
        <f t="shared" si="0"/>
      </c>
      <c r="N15" s="38" t="s">
        <v>71</v>
      </c>
      <c r="O15" s="38"/>
      <c r="P15" s="38">
        <f ca="1">_xlfn.SUMIFS($H$4:OFFSET(suma1,-1,0),$I$4:OFFSET(suma1,-1,1),$N15)</f>
        <v>0</v>
      </c>
    </row>
    <row r="16" spans="2:16" ht="15">
      <c r="B16" s="70"/>
      <c r="C16" s="70"/>
      <c r="D16" s="70"/>
      <c r="E16" s="70"/>
      <c r="F16" s="70"/>
      <c r="G16" s="70"/>
      <c r="H16" s="70"/>
      <c r="I16" s="55">
        <f t="shared" si="0"/>
      </c>
      <c r="N16" s="38" t="s">
        <v>70</v>
      </c>
      <c r="O16" s="38"/>
      <c r="P16" s="38">
        <f ca="1">_xlfn.SUMIFS($H$4:OFFSET(suma1,-1,0),$I$4:OFFSET(suma1,-1,1),$N16)</f>
        <v>0</v>
      </c>
    </row>
    <row r="17" spans="2:16" ht="15">
      <c r="B17" s="70"/>
      <c r="C17" s="70"/>
      <c r="D17" s="70"/>
      <c r="E17" s="70"/>
      <c r="F17" s="70"/>
      <c r="G17" s="70"/>
      <c r="H17" s="70"/>
      <c r="I17" s="55">
        <f t="shared" si="0"/>
      </c>
      <c r="N17" s="38" t="s">
        <v>74</v>
      </c>
      <c r="O17" s="38"/>
      <c r="P17" s="38">
        <f ca="1">_xlfn.SUMIFS($H$4:OFFSET(suma1,-1,0),$I$4:OFFSET(suma1,-1,1),$N17)</f>
        <v>0</v>
      </c>
    </row>
    <row r="18" spans="2:16" ht="15">
      <c r="B18" s="70"/>
      <c r="C18" s="70"/>
      <c r="D18" s="70"/>
      <c r="E18" s="70"/>
      <c r="F18" s="70"/>
      <c r="G18" s="70"/>
      <c r="H18" s="70"/>
      <c r="I18" s="55">
        <f t="shared" si="0"/>
      </c>
      <c r="N18" s="38" t="s">
        <v>75</v>
      </c>
      <c r="O18" s="38"/>
      <c r="P18" s="38">
        <f ca="1">_xlfn.SUMIFS($H$4:OFFSET(suma1,-1,0),$I$4:OFFSET(suma1,-1,1),$N18)</f>
        <v>0</v>
      </c>
    </row>
    <row r="19" spans="2:16" ht="15">
      <c r="B19" s="70"/>
      <c r="C19" s="70"/>
      <c r="D19" s="70"/>
      <c r="E19" s="70"/>
      <c r="F19" s="70"/>
      <c r="G19" s="70"/>
      <c r="H19" s="70"/>
      <c r="I19" s="55">
        <f t="shared" si="0"/>
      </c>
      <c r="N19" s="38"/>
      <c r="O19" s="38"/>
      <c r="P19" s="38"/>
    </row>
    <row r="20" spans="2:16" ht="15">
      <c r="B20" s="70"/>
      <c r="C20" s="70"/>
      <c r="D20" s="70"/>
      <c r="E20" s="70"/>
      <c r="F20" s="70"/>
      <c r="G20" s="70"/>
      <c r="H20" s="70"/>
      <c r="I20" s="55">
        <f t="shared" si="0"/>
      </c>
      <c r="N20" s="38"/>
      <c r="O20" s="38"/>
      <c r="P20" s="38"/>
    </row>
    <row r="21" spans="2:16" ht="15">
      <c r="B21" s="70"/>
      <c r="C21" s="70"/>
      <c r="D21" s="70"/>
      <c r="E21" s="70"/>
      <c r="F21" s="70"/>
      <c r="G21" s="70"/>
      <c r="H21" s="70"/>
      <c r="I21" s="55">
        <f t="shared" si="0"/>
      </c>
      <c r="N21" s="38"/>
      <c r="O21" s="38"/>
      <c r="P21" s="38"/>
    </row>
    <row r="22" spans="2:16" ht="15">
      <c r="B22" s="70"/>
      <c r="C22" s="70"/>
      <c r="D22" s="70"/>
      <c r="E22" s="70"/>
      <c r="F22" s="70"/>
      <c r="G22" s="70"/>
      <c r="H22" s="70"/>
      <c r="I22" s="55">
        <f t="shared" si="0"/>
      </c>
      <c r="N22" s="38"/>
      <c r="O22" s="38"/>
      <c r="P22" s="38"/>
    </row>
    <row r="23" spans="2:16" ht="15">
      <c r="B23" s="70"/>
      <c r="C23" s="70"/>
      <c r="D23" s="70"/>
      <c r="E23" s="70"/>
      <c r="F23" s="70"/>
      <c r="G23" s="70"/>
      <c r="H23" s="70"/>
      <c r="I23" s="55">
        <f t="shared" si="0"/>
      </c>
      <c r="N23" s="39" t="s">
        <v>65</v>
      </c>
      <c r="O23" s="39">
        <f>P15+P17</f>
        <v>0</v>
      </c>
      <c r="P23" s="38"/>
    </row>
    <row r="24" spans="2:16" ht="15">
      <c r="B24" s="70"/>
      <c r="C24" s="70"/>
      <c r="D24" s="70"/>
      <c r="E24" s="70"/>
      <c r="F24" s="70"/>
      <c r="G24" s="70"/>
      <c r="H24" s="70"/>
      <c r="I24" s="55">
        <f t="shared" si="0"/>
      </c>
      <c r="N24" s="56" t="s">
        <v>67</v>
      </c>
      <c r="O24" s="39">
        <f>P15+P16</f>
        <v>0</v>
      </c>
      <c r="P24" s="38"/>
    </row>
    <row r="25" spans="2:9" ht="15">
      <c r="B25" s="70"/>
      <c r="C25" s="70"/>
      <c r="D25" s="70"/>
      <c r="E25" s="70"/>
      <c r="F25" s="70"/>
      <c r="G25" s="70"/>
      <c r="H25" s="70"/>
      <c r="I25" s="55">
        <f t="shared" si="0"/>
      </c>
    </row>
    <row r="26" spans="2:9" ht="15">
      <c r="B26" s="70"/>
      <c r="C26" s="70"/>
      <c r="D26" s="70"/>
      <c r="E26" s="70"/>
      <c r="F26" s="70"/>
      <c r="G26" s="70"/>
      <c r="H26" s="70"/>
      <c r="I26" s="55">
        <f t="shared" si="0"/>
      </c>
    </row>
    <row r="27" spans="2:9" ht="15">
      <c r="B27" s="38"/>
      <c r="C27" s="38"/>
      <c r="D27" s="38"/>
      <c r="E27" s="38"/>
      <c r="F27" s="38"/>
      <c r="G27" s="38"/>
      <c r="H27" s="38"/>
      <c r="I27" s="55">
        <f t="shared" si="0"/>
      </c>
    </row>
    <row r="28" spans="2:9" ht="15">
      <c r="B28" s="38"/>
      <c r="C28" s="38"/>
      <c r="D28" s="38"/>
      <c r="E28" s="38"/>
      <c r="F28" s="38"/>
      <c r="G28" s="38"/>
      <c r="H28" s="38"/>
      <c r="I28" s="55">
        <f t="shared" si="0"/>
      </c>
    </row>
    <row r="29" spans="2:9" ht="15">
      <c r="B29" s="38"/>
      <c r="C29" s="38"/>
      <c r="D29" s="38"/>
      <c r="E29" s="38"/>
      <c r="F29" s="38"/>
      <c r="G29" s="38"/>
      <c r="H29" s="38"/>
      <c r="I29" s="55">
        <f t="shared" si="0"/>
      </c>
    </row>
    <row r="30" spans="2:9" ht="15">
      <c r="B30" s="38"/>
      <c r="C30" s="38"/>
      <c r="D30" s="38"/>
      <c r="E30" s="38"/>
      <c r="F30" s="38"/>
      <c r="G30" s="38"/>
      <c r="H30" s="38"/>
      <c r="I30" s="55">
        <f t="shared" si="0"/>
      </c>
    </row>
    <row r="31" spans="2:9" ht="15">
      <c r="B31" s="38"/>
      <c r="C31" s="38"/>
      <c r="D31" s="38"/>
      <c r="E31" s="38"/>
      <c r="F31" s="38"/>
      <c r="G31" s="38"/>
      <c r="H31" s="38"/>
      <c r="I31" s="55">
        <f t="shared" si="0"/>
      </c>
    </row>
    <row r="32" spans="2:9" ht="15">
      <c r="B32" s="38"/>
      <c r="C32" s="38"/>
      <c r="D32" s="38"/>
      <c r="E32" s="38"/>
      <c r="F32" s="38"/>
      <c r="G32" s="38"/>
      <c r="H32" s="38"/>
      <c r="I32" s="55">
        <f t="shared" si="0"/>
      </c>
    </row>
    <row r="33" spans="2:9" ht="15">
      <c r="B33" s="38"/>
      <c r="C33" s="38"/>
      <c r="D33" s="38"/>
      <c r="E33" s="38"/>
      <c r="F33" s="38"/>
      <c r="G33" s="38"/>
      <c r="H33" s="38"/>
      <c r="I33" s="55">
        <f t="shared" si="0"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2">
      <formula>$H4&gt;0</formula>
    </cfRule>
  </conditionalFormatting>
  <conditionalFormatting sqref="I4:I9">
    <cfRule type="expression" priority="1" dxfId="3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8" max="6553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showGridLines="0" view="pageBreakPreview" zoomScale="115" zoomScaleSheetLayoutView="115" zoomScalePageLayoutView="0" workbookViewId="0" topLeftCell="A1">
      <selection activeCell="B17" sqref="B17:J17"/>
    </sheetView>
  </sheetViews>
  <sheetFormatPr defaultColWidth="9.140625" defaultRowHeight="15"/>
  <cols>
    <col min="1" max="1" width="1.1484375" style="38" customWidth="1"/>
    <col min="2" max="2" width="33.8515625" style="38" customWidth="1"/>
    <col min="3" max="3" width="12.8515625" style="38" customWidth="1"/>
    <col min="4" max="4" width="12.28125" style="38" customWidth="1"/>
    <col min="5" max="5" width="13.00390625" style="38" customWidth="1"/>
    <col min="6" max="6" width="11.28125" style="38" customWidth="1"/>
    <col min="7" max="7" width="11.00390625" style="38" customWidth="1"/>
    <col min="8" max="8" width="11.421875" style="38" customWidth="1"/>
    <col min="9" max="9" width="13.140625" style="38" customWidth="1"/>
    <col min="10" max="10" width="14.57421875" style="38" customWidth="1"/>
    <col min="11" max="11" width="1.421875" style="38" customWidth="1"/>
    <col min="12" max="15" width="9.140625" style="38" customWidth="1"/>
    <col min="16" max="16384" width="9.140625" style="38" customWidth="1"/>
  </cols>
  <sheetData>
    <row r="1" ht="2.25" customHeight="1"/>
    <row r="2" ht="17.25" customHeight="1">
      <c r="B2" s="57" t="s">
        <v>44</v>
      </c>
    </row>
    <row r="3" spans="2:15" ht="16.5" customHeight="1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5" ht="12.75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5" ht="12.75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5" ht="51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ht="12.75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ht="12.75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ht="12.75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ht="12.75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ht="12.75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ht="12.75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ht="12.75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ht="12.75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ht="12.75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12:16" ht="12.75">
      <c r="L16" s="64"/>
      <c r="M16" s="65"/>
      <c r="N16" s="64"/>
      <c r="O16" s="64"/>
      <c r="P16" s="64"/>
    </row>
    <row r="17" spans="2:13" ht="51.75" customHeight="1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ht="12.75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ht="12.75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ht="12.75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ht="12.75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ht="12.75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ht="12.75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ht="12.75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ht="12.75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0" ht="12.75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7"/>
  <sheetViews>
    <sheetView showGridLines="0" view="pageBreakPreview" zoomScale="115" zoomScaleSheetLayoutView="115" zoomScalePageLayoutView="0" workbookViewId="0" topLeftCell="A19">
      <selection activeCell="B33" sqref="B33:F46"/>
    </sheetView>
  </sheetViews>
  <sheetFormatPr defaultColWidth="9.140625" defaultRowHeight="15"/>
  <cols>
    <col min="1" max="1" width="1.421875" style="18" customWidth="1"/>
    <col min="2" max="2" width="46.8515625" style="18" customWidth="1"/>
    <col min="3" max="6" width="9.140625" style="18" customWidth="1"/>
    <col min="7" max="7" width="1.57421875" style="18" customWidth="1"/>
    <col min="8" max="8" width="9.140625" style="18" customWidth="1"/>
    <col min="9" max="9" width="15.00390625" style="18" bestFit="1" customWidth="1"/>
    <col min="10" max="16384" width="9.140625" style="18" customWidth="1"/>
  </cols>
  <sheetData>
    <row r="1" spans="2:12" ht="6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ht="1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ht="1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>
      <c r="B6" s="49" t="s">
        <v>77</v>
      </c>
      <c r="C6" s="13"/>
      <c r="D6" s="50">
        <f>Przychody!M6</f>
        <v>0</v>
      </c>
      <c r="E6" s="50">
        <f>Przychody!N6</f>
        <v>0</v>
      </c>
      <c r="F6" s="26"/>
      <c r="G6" s="42"/>
      <c r="H6" s="42"/>
      <c r="I6" s="42"/>
      <c r="J6" s="42"/>
      <c r="K6" s="42"/>
      <c r="L6" s="42"/>
    </row>
    <row r="7" spans="2:12" ht="1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ht="1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ht="1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ht="15">
      <c r="B10" s="51" t="s">
        <v>14</v>
      </c>
      <c r="C10" s="50">
        <f>C6+C8+C9</f>
        <v>0</v>
      </c>
      <c r="D10" s="50">
        <f>D6+D8+D9</f>
        <v>0</v>
      </c>
      <c r="E10" s="50">
        <f>E6+E8+E9</f>
        <v>0</v>
      </c>
      <c r="F10" s="26"/>
      <c r="G10" s="42"/>
      <c r="H10" s="42"/>
      <c r="I10" s="42"/>
      <c r="J10" s="42"/>
      <c r="K10" s="42"/>
      <c r="L10" s="42"/>
    </row>
    <row r="11" spans="2:12" ht="1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ht="1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ht="1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ht="1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ht="1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2" ht="1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2" ht="1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2" ht="1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ht="15">
      <c r="B20" s="43">
        <f>IF(AND(C20="",D20="",E20="",F20=""),"",I20)</f>
      </c>
      <c r="C20" s="15">
        <f>IF(J20=0,"",J20)</f>
      </c>
      <c r="D20" s="15">
        <f>IF(K20=0,"",K20)</f>
      </c>
      <c r="E20" s="15">
        <f>IF(L20=0,"",L20)</f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2" ht="1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2" ht="1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2" ht="1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2" ht="1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2" ht="1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2" ht="1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2" ht="1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2" ht="15">
      <c r="B28" s="51" t="s">
        <v>15</v>
      </c>
      <c r="C28" s="50">
        <f>SUM(C12:C18)+SUM(C20:C27)</f>
        <v>0</v>
      </c>
      <c r="D28" s="50">
        <f>SUM(D12:D18)+SUM(D20:D27)</f>
        <v>0</v>
      </c>
      <c r="E28" s="50">
        <f>SUM(E12:E18)+SUM(E20:E27)</f>
        <v>0</v>
      </c>
      <c r="F28" s="26"/>
      <c r="G28" s="42"/>
      <c r="H28" s="42"/>
      <c r="I28" s="42"/>
      <c r="J28" s="42"/>
      <c r="K28" s="42"/>
      <c r="L28" s="42"/>
    </row>
    <row r="29" spans="2:12" ht="15">
      <c r="B29" s="51" t="s">
        <v>88</v>
      </c>
      <c r="C29" s="50">
        <f>C10-C28</f>
        <v>0</v>
      </c>
      <c r="D29" s="50">
        <f>D10-D28</f>
        <v>0</v>
      </c>
      <c r="E29" s="50">
        <f>E10-E28</f>
        <v>0</v>
      </c>
      <c r="F29" s="26"/>
      <c r="G29" s="42"/>
      <c r="H29" s="42"/>
      <c r="I29" s="42"/>
      <c r="J29" s="42"/>
      <c r="K29" s="42"/>
      <c r="L29" s="42"/>
    </row>
    <row r="30" spans="2:12" ht="1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2" ht="15">
      <c r="B31" s="51" t="s">
        <v>90</v>
      </c>
      <c r="C31" s="50">
        <f>C29-C30</f>
        <v>0</v>
      </c>
      <c r="D31" s="50">
        <f>D29-D30</f>
        <v>0</v>
      </c>
      <c r="E31" s="50">
        <f>E29-E30</f>
        <v>0</v>
      </c>
      <c r="F31" s="26"/>
      <c r="G31" s="42"/>
      <c r="H31" s="42"/>
      <c r="I31" s="42"/>
      <c r="J31" s="42"/>
      <c r="K31" s="42"/>
      <c r="L31" s="42"/>
    </row>
    <row r="32" spans="2:12" ht="1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ht="1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ht="1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ht="1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ht="1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ht="1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ht="1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ht="1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ht="1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ht="1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ht="1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ht="1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ht="1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ht="1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ht="1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 F20"/>
    <dataValidation allowBlank="1" showInputMessage="1" showErrorMessage="1" prompt="Wiersz wypełniany automatycznie na podstawie Tabeli pomocniczej nr. 3&#10;&#10;" sqref="C20 D20 E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8"/>
      <c r="B3" s="104" t="s">
        <v>21</v>
      </c>
      <c r="C3" s="34" t="s">
        <v>22</v>
      </c>
      <c r="D3" s="104" t="s">
        <v>24</v>
      </c>
      <c r="E3" s="104" t="s">
        <v>25</v>
      </c>
      <c r="F3" s="104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>
      <c r="A4" s="38"/>
      <c r="B4" s="104"/>
      <c r="C4" s="34" t="s">
        <v>23</v>
      </c>
      <c r="D4" s="104"/>
      <c r="E4" s="104"/>
      <c r="F4" s="104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38"/>
      <c r="B5" s="4" t="s">
        <v>27</v>
      </c>
      <c r="C5" s="35">
        <f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>
      <c r="A6" s="38"/>
      <c r="B6" s="4" t="s">
        <v>28</v>
      </c>
      <c r="C6" s="35">
        <f>RZS!C6</f>
        <v>0</v>
      </c>
      <c r="D6" s="35">
        <f>RZS!D6</f>
        <v>0</v>
      </c>
      <c r="E6" s="35">
        <f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38"/>
      <c r="B8" s="4" t="s">
        <v>30</v>
      </c>
      <c r="C8" s="35">
        <f>RZS!C29</f>
        <v>0</v>
      </c>
      <c r="D8" s="35">
        <f>RZS!D29</f>
        <v>0</v>
      </c>
      <c r="E8" s="35">
        <f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>
      <c r="A9" s="38"/>
      <c r="B9" s="5" t="s">
        <v>31</v>
      </c>
      <c r="C9" s="105">
        <f>RZS!C30</f>
        <v>0</v>
      </c>
      <c r="D9" s="105">
        <f>RZS!D30</f>
        <v>0</v>
      </c>
      <c r="E9" s="105">
        <f>RZS!E30</f>
        <v>0</v>
      </c>
      <c r="F9" s="106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>
      <c r="A10" s="38"/>
      <c r="B10" s="12"/>
      <c r="C10" s="105"/>
      <c r="D10" s="105"/>
      <c r="E10" s="105"/>
      <c r="F10" s="106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38"/>
      <c r="B11" s="5" t="s">
        <v>32</v>
      </c>
      <c r="C11" s="35">
        <f>RZS!C31</f>
        <v>0</v>
      </c>
      <c r="D11" s="35">
        <f>RZS!D31</f>
        <v>0</v>
      </c>
      <c r="E11" s="35">
        <f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38"/>
      <c r="B12" s="5" t="s">
        <v>33</v>
      </c>
      <c r="C12" s="6"/>
      <c r="D12" s="6"/>
      <c r="E12" s="7">
        <f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38"/>
      <c r="B14" s="5" t="s">
        <v>35</v>
      </c>
      <c r="C14" s="35">
        <f>(-C5)+C11+C13</f>
        <v>0</v>
      </c>
      <c r="D14" s="35">
        <f>(-D5)+D11+D13</f>
        <v>0</v>
      </c>
      <c r="E14" s="35">
        <f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>
      <c r="A15" s="38"/>
      <c r="B15" s="5" t="s">
        <v>36</v>
      </c>
      <c r="C15" s="34">
        <f>1/(1+$G15)^0</f>
        <v>1</v>
      </c>
      <c r="D15" s="8">
        <f>ROUND(1/(1+$G15)^1,4)</f>
        <v>0.9725</v>
      </c>
      <c r="E15" s="8">
        <f>ROUND(1/(1+$G15)^2,4)</f>
        <v>0.9457</v>
      </c>
      <c r="F15" s="29"/>
      <c r="G15" s="37">
        <v>0.0283</v>
      </c>
      <c r="H15" s="38"/>
      <c r="I15" s="38"/>
      <c r="J15" s="38"/>
      <c r="K15" s="38"/>
      <c r="L15" s="38"/>
      <c r="M15" s="38"/>
      <c r="N15" s="38"/>
      <c r="O15" s="38"/>
    </row>
    <row r="16" spans="1:15" ht="15">
      <c r="A16" s="38"/>
      <c r="B16" s="9" t="s">
        <v>37</v>
      </c>
      <c r="C16" s="100">
        <f>SUMPRODUCT(C14:E14,C15:E15)</f>
        <v>0</v>
      </c>
      <c r="D16" s="100"/>
      <c r="E16" s="101"/>
      <c r="F16" s="101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38"/>
      <c r="B20" s="102"/>
      <c r="C20" s="103" t="s">
        <v>38</v>
      </c>
      <c r="D20" s="103" t="s">
        <v>24</v>
      </c>
      <c r="E20" s="103" t="s">
        <v>25</v>
      </c>
      <c r="F20" s="103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38"/>
      <c r="B21" s="102"/>
      <c r="C21" s="103"/>
      <c r="D21" s="103"/>
      <c r="E21" s="103"/>
      <c r="F21" s="103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>
      <c r="A22" s="38"/>
      <c r="B22" s="1" t="s">
        <v>39</v>
      </c>
      <c r="C22" s="11">
        <f>IF(RZS!C6=0,"",RZS!C29/RZS!C6*100%)</f>
      </c>
      <c r="D22" s="11">
        <f>IF(RZS!D6=0,"",RZS!D29/RZS!D6*100%)</f>
      </c>
      <c r="E22" s="11">
        <f>IF(RZS!E6=0,"",RZS!E29/RZS!E6*100%)</f>
      </c>
      <c r="F22" s="30">
        <f>IF(RZS!F6=0,"",RZS!F29/RZS!F6*100%)</f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DELL</cp:lastModifiedBy>
  <cp:lastPrinted>2017-02-06T11:48:00Z</cp:lastPrinted>
  <dcterms:created xsi:type="dcterms:W3CDTF">2017-01-11T14:22:24Z</dcterms:created>
  <dcterms:modified xsi:type="dcterms:W3CDTF">2017-02-27T09:46:22Z</dcterms:modified>
  <cp:category/>
  <cp:version/>
  <cp:contentType/>
  <cp:contentStatus/>
</cp:coreProperties>
</file>